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<sst xmlns="http://schemas.openxmlformats.org/spreadsheetml/2006/main" count="143" uniqueCount="81">
  <si>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Home Budget, Monthly</t>
  </si>
  <si>
    <t>Summary</t>
  </si>
  <si>
    <t>Actual</t>
  </si>
  <si>
    <t>Budgeted</t>
  </si>
  <si>
    <t>Over/Under</t>
  </si>
  <si>
    <t>Notes</t>
  </si>
  <si>
    <t xml:space="preserve"> Total income</t>
  </si>
  <si>
    <t>Over +</t>
  </si>
  <si>
    <t xml:space="preserve"> Total expenses</t>
  </si>
  <si>
    <t>Over -</t>
  </si>
  <si>
    <t xml:space="preserve"> Income less expenses</t>
  </si>
  <si>
    <t>Over ++</t>
  </si>
  <si>
    <t>Income</t>
  </si>
  <si>
    <t xml:space="preserve">   Salary 1</t>
  </si>
  <si>
    <t>at Budget</t>
  </si>
  <si>
    <t xml:space="preserve">   Salary 2</t>
  </si>
  <si>
    <t xml:space="preserve">   Investment</t>
  </si>
  <si>
    <t xml:space="preserve">   Stocks and bonds</t>
  </si>
  <si>
    <t xml:space="preserve">   Other</t>
  </si>
  <si>
    <t>Total income</t>
  </si>
  <si>
    <t>Expenses</t>
  </si>
  <si>
    <t>Withholdings</t>
  </si>
  <si>
    <t xml:space="preserve">   Federal income tax</t>
  </si>
  <si>
    <t>Under -</t>
  </si>
  <si>
    <t xml:space="preserve">   State income tax</t>
  </si>
  <si>
    <t xml:space="preserve">   FICA</t>
  </si>
  <si>
    <t xml:space="preserve">   Medical</t>
  </si>
  <si>
    <t xml:space="preserve">   Dental</t>
  </si>
  <si>
    <t>Estimated Tax Withholding</t>
  </si>
  <si>
    <t>Total withholdings</t>
  </si>
  <si>
    <t>Percent of expenses</t>
  </si>
  <si>
    <t>Finance Payments</t>
  </si>
  <si>
    <t xml:space="preserve">   Credit card 1</t>
  </si>
  <si>
    <t>Under +</t>
  </si>
  <si>
    <t xml:space="preserve">   Credit card 2</t>
  </si>
  <si>
    <t xml:space="preserve">   Credit card 3</t>
  </si>
  <si>
    <t xml:space="preserve">   Credit card 4</t>
  </si>
  <si>
    <t xml:space="preserve">   Student loan</t>
  </si>
  <si>
    <t>Student Loans</t>
  </si>
  <si>
    <t xml:space="preserve">   Auto loan</t>
  </si>
  <si>
    <t xml:space="preserve">   Home mortgage</t>
  </si>
  <si>
    <t xml:space="preserve">   Personal loan</t>
  </si>
  <si>
    <t>Total finance payments</t>
  </si>
  <si>
    <t>Fixed Expenses</t>
  </si>
  <si>
    <t xml:space="preserve">   Property taxes</t>
  </si>
  <si>
    <t xml:space="preserve">   Other taxes</t>
  </si>
  <si>
    <t>Retirement Savings</t>
  </si>
  <si>
    <t xml:space="preserve">   Charitable donations</t>
  </si>
  <si>
    <t xml:space="preserve">   Auto insurance</t>
  </si>
  <si>
    <t xml:space="preserve">   Home insurance</t>
  </si>
  <si>
    <t xml:space="preserve">   Life insurance</t>
  </si>
  <si>
    <t>Personal Life Insurance</t>
  </si>
  <si>
    <t xml:space="preserve">   Medical insurance</t>
  </si>
  <si>
    <t>Family Medical Insurance</t>
  </si>
  <si>
    <t xml:space="preserve">   Cable TV</t>
  </si>
  <si>
    <t>at budget</t>
  </si>
  <si>
    <t xml:space="preserve">   Telephone</t>
  </si>
  <si>
    <t xml:space="preserve">   Utilities</t>
  </si>
  <si>
    <t>Total fixed expenses</t>
  </si>
  <si>
    <t>Variable Expenses</t>
  </si>
  <si>
    <t xml:space="preserve">    Household</t>
  </si>
  <si>
    <t xml:space="preserve">    Groceries</t>
  </si>
  <si>
    <t xml:space="preserve">    Auto upkeep and gas</t>
  </si>
  <si>
    <t xml:space="preserve">    Other travel expenses</t>
  </si>
  <si>
    <t xml:space="preserve">    Furniture</t>
  </si>
  <si>
    <t xml:space="preserve">    Clothing</t>
  </si>
  <si>
    <t xml:space="preserve">    School</t>
  </si>
  <si>
    <t>Books -Computer Software</t>
  </si>
  <si>
    <t xml:space="preserve">    Medical/prescriptions</t>
  </si>
  <si>
    <t xml:space="preserve">    Entertainment</t>
  </si>
  <si>
    <t xml:space="preserve">    Memberships</t>
  </si>
  <si>
    <t>CF Rec Membership</t>
  </si>
  <si>
    <t xml:space="preserve">    Dining out</t>
  </si>
  <si>
    <t xml:space="preserve">    Gifts</t>
  </si>
  <si>
    <t xml:space="preserve">    Vacation</t>
  </si>
  <si>
    <t>Vacation Savings</t>
  </si>
  <si>
    <t xml:space="preserve">    Pet care</t>
  </si>
  <si>
    <t xml:space="preserve">    Other</t>
  </si>
  <si>
    <t>Miscellaneous Expenses</t>
  </si>
  <si>
    <t>Total variable expenses</t>
  </si>
  <si>
    <t xml:space="preserve">at Budget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</si>
</sst>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8" formatCode="mmmm\,\ yyyy"/>
    <numFmt numFmtId="201" formatCode="mmm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color indexed="23"/>
      <name val="Tahoma"/>
      <family val="0"/>
    </font>
    <font>
      <sz val="24"/>
      <color indexed="9"/>
      <name val="Tahoma"/>
      <family val="0"/>
    </font>
    <font>
      <sz val="24"/>
      <name val="Tahoma"/>
      <family val="0"/>
    </font>
    <font>
      <sz val="8"/>
      <name val="Century Gothic"/>
      <family val="0"/>
    </font>
    <font>
      <b/>
      <sz val="24"/>
      <name val="Tahoma"/>
      <family val="0"/>
    </font>
    <font>
      <sz val="9"/>
      <name val="Century 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solid">
        <fgColor indexed="1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10" fontId="5" fillId="33" borderId="11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198" fontId="8" fillId="34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 horizontal="centerContinuous"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5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5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/>
      <protection locked="0"/>
    </xf>
    <xf numFmtId="0" fontId="9" fillId="33" borderId="22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14" xfId="0" applyNumberFormat="1" applyFont="1" applyFill="1" applyBorder="1" applyAlignment="1" applyProtection="1">
      <alignment/>
      <protection locked="0"/>
    </xf>
    <xf numFmtId="0" fontId="9" fillId="0" borderId="23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 horizontal="left"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Continuous"/>
      <protection locked="0"/>
    </xf>
    <xf numFmtId="0" fontId="4" fillId="33" borderId="26" xfId="0" applyNumberFormat="1" applyFont="1" applyFill="1" applyBorder="1" applyAlignment="1" applyProtection="1">
      <alignment/>
      <protection locked="0"/>
    </xf>
    <xf numFmtId="4" fontId="5" fillId="33" borderId="16" xfId="0" applyNumberFormat="1" applyFont="1" applyFill="1" applyBorder="1" applyAlignment="1" applyProtection="1">
      <alignment horizontal="center"/>
      <protection locked="0"/>
    </xf>
    <xf numFmtId="0" fontId="5" fillId="33" borderId="27" xfId="0" applyNumberFormat="1" applyFont="1" applyFill="1" applyBorder="1" applyAlignment="1" applyProtection="1">
      <alignment horizontal="center"/>
      <protection locked="0"/>
    </xf>
    <xf numFmtId="0" fontId="5" fillId="33" borderId="19" xfId="0" applyNumberFormat="1" applyFont="1" applyFill="1" applyBorder="1" applyAlignment="1" applyProtection="1">
      <alignment horizontal="center"/>
      <protection locked="0"/>
    </xf>
    <xf numFmtId="0" fontId="9" fillId="33" borderId="22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center"/>
      <protection locked="0"/>
    </xf>
    <xf numFmtId="4" fontId="4" fillId="0" borderId="28" xfId="0" applyNumberFormat="1" applyFont="1" applyFill="1" applyBorder="1" applyAlignment="1" applyProtection="1">
      <alignment horizontal="center"/>
      <protection locked="0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4" fontId="5" fillId="33" borderId="29" xfId="0" applyNumberFormat="1" applyFont="1" applyFill="1" applyBorder="1" applyAlignment="1" applyProtection="1">
      <alignment horizontal="center"/>
      <protection locked="0"/>
    </xf>
    <xf numFmtId="0" fontId="5" fillId="33" borderId="29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30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NumberFormat="1" applyFont="1" applyFill="1" applyBorder="1" applyAlignment="1" applyProtection="1">
      <alignment horizontal="center"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32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5" fillId="33" borderId="33" xfId="0" applyNumberFormat="1" applyFont="1" applyFill="1" applyBorder="1" applyAlignment="1" applyProtection="1">
      <alignment horizontal="center"/>
      <protection locked="0"/>
    </xf>
    <xf numFmtId="4" fontId="5" fillId="33" borderId="33" xfId="0" applyNumberFormat="1" applyFont="1" applyFill="1" applyBorder="1" applyAlignment="1" applyProtection="1">
      <alignment horizontal="center"/>
      <protection locked="0"/>
    </xf>
    <xf numFmtId="0" fontId="4" fillId="0" borderId="34" xfId="0" applyNumberFormat="1" applyFont="1" applyFill="1" applyBorder="1" applyAlignment="1" applyProtection="1">
      <alignment horizontal="center"/>
      <protection locked="0"/>
    </xf>
    <xf numFmtId="4" fontId="4" fillId="0" borderId="35" xfId="0" applyNumberFormat="1" applyFont="1" applyFill="1" applyBorder="1" applyAlignment="1" applyProtection="1">
      <alignment horizontal="center"/>
      <protection locked="0"/>
    </xf>
    <xf numFmtId="4" fontId="4" fillId="0" borderId="36" xfId="0" applyNumberFormat="1" applyFont="1" applyFill="1" applyBorder="1" applyAlignment="1" applyProtection="1">
      <alignment horizontal="center"/>
      <protection locked="0"/>
    </xf>
    <xf numFmtId="4" fontId="4" fillId="0" borderId="37" xfId="0" applyNumberFormat="1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4" fontId="5" fillId="33" borderId="27" xfId="0" applyNumberFormat="1" applyFont="1" applyFill="1" applyBorder="1" applyAlignment="1" applyProtection="1">
      <alignment horizontal="center"/>
      <protection locked="0"/>
    </xf>
    <xf numFmtId="0" fontId="5" fillId="33" borderId="26" xfId="0" applyNumberFormat="1" applyFont="1" applyFill="1" applyBorder="1" applyAlignment="1" applyProtection="1">
      <alignment/>
      <protection locked="0"/>
    </xf>
    <xf numFmtId="0" fontId="9" fillId="0" borderId="39" xfId="0" applyNumberFormat="1" applyFont="1" applyFill="1" applyBorder="1" applyAlignment="1" applyProtection="1">
      <alignment/>
      <protection locked="0"/>
    </xf>
    <xf numFmtId="0" fontId="9" fillId="0" borderId="32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 horizontal="left"/>
      <protection locked="0"/>
    </xf>
    <xf numFmtId="0" fontId="9" fillId="33" borderId="40" xfId="0" applyNumberFormat="1" applyFont="1" applyFill="1" applyBorder="1" applyAlignment="1" applyProtection="1">
      <alignment/>
      <protection locked="0"/>
    </xf>
    <xf numFmtId="4" fontId="5" fillId="33" borderId="17" xfId="0" applyNumberFormat="1" applyFont="1" applyFill="1" applyBorder="1" applyAlignment="1" applyProtection="1">
      <alignment horizontal="center"/>
      <protection locked="0"/>
    </xf>
    <xf numFmtId="201" fontId="10" fillId="34" borderId="0" xfId="0" applyNumberFormat="1" applyFont="1" applyFill="1" applyBorder="1" applyAlignment="1" applyProtection="1">
      <alignment horizontal="centerContinuous" vertical="center"/>
      <protection locked="0"/>
    </xf>
    <xf numFmtId="201" fontId="8" fillId="34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5" fillId="0" borderId="41" xfId="0" applyNumberFormat="1" applyFont="1" applyFill="1" applyBorder="1" applyAlignment="1" applyProtection="1">
      <alignment/>
      <protection locked="0"/>
    </xf>
    <xf numFmtId="0" fontId="4" fillId="0" borderId="42" xfId="0" applyNumberFormat="1" applyFont="1" applyFill="1" applyBorder="1" applyAlignment="1" applyProtection="1">
      <alignment horizontal="center"/>
      <protection locked="0"/>
    </xf>
    <xf numFmtId="0" fontId="5" fillId="0" borderId="43" xfId="0" applyNumberFormat="1" applyFont="1" applyFill="1" applyBorder="1" applyAlignment="1" applyProtection="1">
      <alignment/>
      <protection locked="0"/>
    </xf>
    <xf numFmtId="0" fontId="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41" xfId="0" applyNumberFormat="1" applyFont="1" applyFill="1" applyBorder="1" applyAlignment="1" applyProtection="1">
      <alignment horizontal="left"/>
      <protection locked="0"/>
    </xf>
    <xf numFmtId="0" fontId="4" fillId="0" borderId="42" xfId="0" applyNumberFormat="1" applyFont="1" applyFill="1" applyBorder="1" applyAlignment="1" applyProtection="1">
      <alignment horizontal="centerContinuous"/>
      <protection locked="0"/>
    </xf>
    <xf numFmtId="0" fontId="5" fillId="0" borderId="24" xfId="0" applyNumberFormat="1" applyFont="1" applyFill="1" applyBorder="1" applyAlignment="1" applyProtection="1">
      <alignment/>
      <protection locked="0"/>
    </xf>
    <xf numFmtId="198" fontId="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4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0" borderId="46" xfId="0" applyNumberFormat="1" applyFont="1" applyFill="1" applyBorder="1" applyAlignment="1" applyProtection="1">
      <alignment horizontal="left"/>
      <protection locked="0"/>
    </xf>
    <xf numFmtId="0" fontId="4" fillId="0" borderId="46" xfId="0" applyNumberFormat="1" applyFont="1" applyFill="1" applyBorder="1" applyAlignment="1" applyProtection="1">
      <alignment/>
      <protection locked="0"/>
    </xf>
    <xf numFmtId="0" fontId="9" fillId="0" borderId="47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5" fillId="33" borderId="11" xfId="0" applyNumberFormat="1" applyFont="1" applyFill="1" applyBorder="1" applyAlignment="1" applyProtection="1">
      <alignment horizontal="center"/>
      <protection locked="0"/>
    </xf>
    <xf numFmtId="4" fontId="4" fillId="33" borderId="37" xfId="0" applyNumberFormat="1" applyFont="1" applyFill="1" applyBorder="1" applyAlignment="1" applyProtection="1">
      <alignment horizontal="center"/>
      <protection locked="0"/>
    </xf>
    <xf numFmtId="4" fontId="4" fillId="33" borderId="28" xfId="0" applyNumberFormat="1" applyFont="1" applyFill="1" applyBorder="1" applyAlignment="1" applyProtection="1">
      <alignment horizontal="center" vertical="center"/>
      <protection locked="0"/>
    </xf>
    <xf numFmtId="4" fontId="5" fillId="33" borderId="43" xfId="0" applyNumberFormat="1" applyFont="1" applyFill="1" applyBorder="1" applyAlignment="1" applyProtection="1">
      <alignment horizontal="center"/>
      <protection locked="0"/>
    </xf>
    <xf numFmtId="4" fontId="5" fillId="33" borderId="48" xfId="0" applyNumberFormat="1" applyFont="1" applyFill="1" applyBorder="1" applyAlignment="1" applyProtection="1">
      <alignment horizontal="center"/>
      <protection locked="0"/>
    </xf>
    <xf numFmtId="4" fontId="4" fillId="33" borderId="28" xfId="0" applyNumberFormat="1" applyFont="1" applyFill="1" applyBorder="1" applyAlignment="1" applyProtection="1">
      <alignment horizontal="center"/>
      <protection locked="0"/>
    </xf>
    <xf numFmtId="4" fontId="5" fillId="33" borderId="11" xfId="0" applyNumberFormat="1" applyFont="1" applyFill="1" applyBorder="1" applyAlignment="1" applyProtection="1">
      <alignment horizontal="center"/>
      <protection locked="0"/>
    </xf>
    <xf numFmtId="4" fontId="4" fillId="33" borderId="48" xfId="0" applyNumberFormat="1" applyFont="1" applyFill="1" applyBorder="1" applyAlignment="1" applyProtection="1">
      <alignment horizontal="center"/>
      <protection locked="0"/>
    </xf>
    <xf numFmtId="4" fontId="5" fillId="33" borderId="49" xfId="0" applyNumberFormat="1" applyFont="1" applyFill="1" applyBorder="1" applyAlignment="1" applyProtection="1">
      <alignment horizontal="center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4" fillId="33" borderId="38" xfId="0" applyNumberFormat="1" applyFont="1" applyFill="1" applyBorder="1" applyAlignment="1" applyProtection="1">
      <alignment horizontal="center"/>
      <protection locked="0"/>
    </xf>
    <xf numFmtId="4" fontId="5" fillId="33" borderId="50" xfId="0" applyNumberFormat="1" applyFont="1" applyFill="1" applyBorder="1" applyAlignment="1" applyProtection="1">
      <alignment horizontal="center"/>
      <protection locked="0"/>
    </xf>
    <xf numFmtId="10" fontId="5" fillId="33" borderId="29" xfId="0" applyNumberFormat="1" applyFont="1" applyFill="1" applyBorder="1" applyAlignment="1" applyProtection="1">
      <alignment horizontal="right"/>
      <protection locked="0"/>
    </xf>
    <xf numFmtId="4" fontId="5" fillId="33" borderId="51" xfId="0" applyNumberFormat="1" applyFont="1" applyFill="1" applyBorder="1" applyAlignment="1" applyProtection="1">
      <alignment horizontal="center"/>
      <protection locked="0"/>
    </xf>
    <xf numFmtId="10" fontId="5" fillId="33" borderId="10" xfId="0" applyNumberFormat="1" applyFont="1" applyFill="1" applyBorder="1" applyAlignment="1" applyProtection="1">
      <alignment horizontal="center"/>
      <protection locked="0"/>
    </xf>
    <xf numFmtId="10" fontId="5" fillId="33" borderId="29" xfId="0" applyNumberFormat="1" applyFont="1" applyFill="1" applyBorder="1" applyAlignment="1" applyProtection="1">
      <alignment horizontal="center"/>
      <protection locked="0"/>
    </xf>
    <xf numFmtId="10" fontId="5" fillId="33" borderId="48" xfId="0" applyNumberFormat="1" applyFont="1" applyFill="1" applyBorder="1" applyAlignment="1" applyProtection="1">
      <alignment horizontal="right"/>
      <protection locked="0"/>
    </xf>
    <xf numFmtId="10" fontId="5" fillId="33" borderId="48" xfId="0" applyNumberFormat="1" applyFont="1" applyFill="1" applyBorder="1" applyAlignment="1" applyProtection="1">
      <alignment horizontal="center"/>
      <protection locked="0"/>
    </xf>
    <xf numFmtId="0" fontId="11" fillId="0" borderId="39" xfId="0" applyNumberFormat="1" applyFont="1" applyFill="1" applyBorder="1" applyAlignment="1" applyProtection="1">
      <alignment/>
      <protection locked="0"/>
    </xf>
    <xf numFmtId="0" fontId="11" fillId="0" borderId="1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1">
      <selection activeCell="C44" sqref="C44"/>
    </sheetView>
  </sheetViews>
  <sheetFormatPr defaultColWidth="10.00390625" defaultRowHeight="12.75"/>
  <cols>
    <col min="1" max="1" width="0.9921875" style="16" customWidth="1"/>
    <col min="2" max="2" width="2.00390625" style="16" customWidth="1"/>
    <col min="3" max="3" width="27.8515625" style="16" customWidth="1"/>
    <col min="4" max="6" width="15.00390625" style="27" customWidth="1"/>
    <col min="7" max="7" width="23.00390625" style="21" customWidth="1"/>
    <col min="8" max="8" width="0.9921875" style="16" customWidth="1"/>
    <col min="9" max="16384" width="10.00390625" style="16" customWidth="1"/>
  </cols>
  <sheetData>
    <row r="1" spans="1:8" ht="30" customHeight="1">
      <c r="A1" s="72"/>
      <c r="B1" s="10"/>
      <c r="C1" s="12" t="s">
        <v>0</v>
      </c>
      <c r="D1" s="4"/>
      <c r="E1" s="71"/>
      <c r="F1" s="72"/>
      <c r="G1" s="9"/>
      <c r="H1" s="9"/>
    </row>
    <row r="2" spans="5:9" ht="6" customHeight="1">
      <c r="E2" s="82"/>
      <c r="F2" s="83"/>
      <c r="G2" s="83"/>
      <c r="I2" s="21"/>
    </row>
    <row r="3" spans="3:10" ht="14.25" customHeight="1">
      <c r="C3" s="81">
        <v>40909</v>
      </c>
      <c r="J3" s="28"/>
    </row>
    <row r="4" spans="3:7" ht="13.5" customHeight="1">
      <c r="C4" s="6" t="s">
        <v>1</v>
      </c>
      <c r="D4" s="7"/>
      <c r="E4" s="7"/>
      <c r="F4" s="7"/>
      <c r="G4" s="17"/>
    </row>
    <row r="5" spans="2:7" ht="13.5" customHeight="1">
      <c r="B5" s="25"/>
      <c r="C5" s="35"/>
      <c r="D5" s="36" t="s">
        <v>2</v>
      </c>
      <c r="E5" s="37" t="s">
        <v>3</v>
      </c>
      <c r="F5" s="37" t="s">
        <v>4</v>
      </c>
      <c r="G5" s="24" t="s">
        <v>5</v>
      </c>
    </row>
    <row r="6" spans="2:7" ht="13.5">
      <c r="B6" s="29"/>
      <c r="C6" s="31" t="s">
        <v>6</v>
      </c>
      <c r="D6" s="91">
        <f>D17</f>
        <v>5744.5</v>
      </c>
      <c r="E6" s="91">
        <f>E17</f>
        <v>5525</v>
      </c>
      <c r="F6" s="91">
        <f>+D6-E6</f>
        <v>219.5</v>
      </c>
      <c r="G6" s="32" t="s">
        <v>7</v>
      </c>
    </row>
    <row r="7" spans="2:7" ht="13.5" customHeight="1">
      <c r="B7" s="29"/>
      <c r="C7" s="85" t="s">
        <v>8</v>
      </c>
      <c r="D7" s="92">
        <f>SUM(D27,D39,D53,D72)</f>
        <v>5649</v>
      </c>
      <c r="E7" s="92">
        <f>SUM(E27,E39,E53,E72)</f>
        <v>5586</v>
      </c>
      <c r="F7" s="92">
        <f>+D7-E7</f>
        <v>63</v>
      </c>
      <c r="G7" s="23" t="s">
        <v>9</v>
      </c>
    </row>
    <row r="8" spans="2:7" ht="13.5">
      <c r="B8" s="30"/>
      <c r="C8" s="33" t="s">
        <v>10</v>
      </c>
      <c r="D8" s="93">
        <f>IF(D6-D7,D6-D7,"")</f>
        <v>95.5</v>
      </c>
      <c r="E8" s="94">
        <f>IF(E6-E7,E6-E7,"")</f>
        <v>-61</v>
      </c>
      <c r="F8" s="94">
        <f>+D8-E8</f>
        <v>156.5</v>
      </c>
      <c r="G8" s="34" t="s">
        <v>11</v>
      </c>
    </row>
    <row r="9" spans="3:7" ht="7.5" customHeight="1">
      <c r="C9" s="5"/>
      <c r="D9" s="11"/>
      <c r="E9" s="11"/>
      <c r="F9" s="11"/>
      <c r="G9" s="82"/>
    </row>
    <row r="10" spans="3:7" ht="13.5" customHeight="1">
      <c r="C10" s="6" t="s">
        <v>12</v>
      </c>
      <c r="D10" s="7"/>
      <c r="E10" s="7"/>
      <c r="F10" s="7"/>
      <c r="G10" s="17"/>
    </row>
    <row r="11" spans="2:7" ht="13.5" customHeight="1">
      <c r="B11" s="39"/>
      <c r="C11" s="40"/>
      <c r="D11" s="47"/>
      <c r="E11" s="48"/>
      <c r="F11" s="90" t="s">
        <v>4</v>
      </c>
      <c r="G11" s="38" t="s">
        <v>5</v>
      </c>
    </row>
    <row r="12" spans="2:7" ht="13.5">
      <c r="B12" s="86" t="s">
        <v>13</v>
      </c>
      <c r="C12" s="66"/>
      <c r="D12" s="42">
        <v>2874.5</v>
      </c>
      <c r="E12" s="42">
        <v>2874.5</v>
      </c>
      <c r="F12" s="95">
        <f>+D12-E12</f>
        <v>0</v>
      </c>
      <c r="G12" s="26" t="s">
        <v>14</v>
      </c>
    </row>
    <row r="13" spans="2:7" ht="13.5">
      <c r="B13" s="86" t="s">
        <v>15</v>
      </c>
      <c r="C13" s="66"/>
      <c r="D13" s="42">
        <v>2542</v>
      </c>
      <c r="E13" s="42">
        <v>2450.5</v>
      </c>
      <c r="F13" s="95">
        <f>+D13-E13</f>
        <v>91.5</v>
      </c>
      <c r="G13" s="26" t="s">
        <v>14</v>
      </c>
    </row>
    <row r="14" spans="2:7" ht="13.5">
      <c r="B14" s="86" t="s">
        <v>16</v>
      </c>
      <c r="C14" s="66"/>
      <c r="D14" s="42">
        <v>200</v>
      </c>
      <c r="E14" s="42">
        <v>200</v>
      </c>
      <c r="F14" s="95">
        <f>+D14-E14</f>
        <v>0</v>
      </c>
      <c r="G14" s="26" t="s">
        <v>14</v>
      </c>
    </row>
    <row r="15" spans="2:7" ht="13.5">
      <c r="B15" s="68" t="s">
        <v>17</v>
      </c>
      <c r="C15" s="66"/>
      <c r="D15" s="42"/>
      <c r="E15" s="42"/>
      <c r="F15" s="95" t="e">
        <f>IF(OR(D15,E15),IF(D15-E15&gt;0,FIXED(D15-E15,2)&amp;" over",IF(D15-E15&lt;0,FIXED(E15-D15,2)&amp;" under","at budget")),"")</f>
        <v>#VALUE!</v>
      </c>
      <c r="G15" s="26"/>
    </row>
    <row r="16" spans="2:7" s="22" customFormat="1" ht="12" customHeight="1">
      <c r="B16" s="89" t="s">
        <v>18</v>
      </c>
      <c r="C16" s="66"/>
      <c r="D16" s="43">
        <v>128</v>
      </c>
      <c r="E16" s="43"/>
      <c r="F16" s="92">
        <f>+D16-E16</f>
        <v>128</v>
      </c>
      <c r="G16" s="44" t="s">
        <v>7</v>
      </c>
    </row>
    <row r="17" spans="2:7" ht="13.5">
      <c r="B17" s="45"/>
      <c r="C17" s="46" t="s">
        <v>19</v>
      </c>
      <c r="D17" s="96">
        <f>IF(SUM(D12:D16),SUM(D12:D16),"")</f>
        <v>5744.5</v>
      </c>
      <c r="E17" s="96">
        <f>IF(SUM(E12:E16),SUM(E12:E16),"")</f>
        <v>5525</v>
      </c>
      <c r="F17" s="96">
        <f>+D17-E17</f>
        <v>219.5</v>
      </c>
      <c r="G17" s="41" t="s">
        <v>11</v>
      </c>
    </row>
    <row r="18" spans="3:7" ht="7.5" customHeight="1">
      <c r="C18" s="5"/>
      <c r="D18" s="11"/>
      <c r="E18" s="11"/>
      <c r="F18" s="11"/>
      <c r="G18" s="82"/>
    </row>
    <row r="19" spans="3:7" ht="13.5" customHeight="1">
      <c r="C19" s="6" t="s">
        <v>20</v>
      </c>
      <c r="D19" s="1"/>
      <c r="E19" s="1"/>
      <c r="F19" s="1"/>
      <c r="G19" s="17"/>
    </row>
    <row r="20" spans="2:7" ht="13.5" customHeight="1">
      <c r="B20" s="52"/>
      <c r="C20" s="49" t="s">
        <v>21</v>
      </c>
      <c r="D20" s="58" t="s">
        <v>2</v>
      </c>
      <c r="E20" s="57" t="s">
        <v>3</v>
      </c>
      <c r="F20" s="57" t="s">
        <v>4</v>
      </c>
      <c r="G20" s="50" t="s">
        <v>5</v>
      </c>
    </row>
    <row r="21" spans="2:7" ht="13.5">
      <c r="B21" s="53" t="s">
        <v>22</v>
      </c>
      <c r="C21" s="88"/>
      <c r="D21" s="3">
        <v>448</v>
      </c>
      <c r="E21" s="3">
        <v>450</v>
      </c>
      <c r="F21" s="95">
        <f aca="true" t="shared" si="0" ref="F21:F27">+D21-E21</f>
        <v>-2</v>
      </c>
      <c r="G21" s="26" t="s">
        <v>23</v>
      </c>
    </row>
    <row r="22" spans="2:7" ht="13.5">
      <c r="B22" s="13" t="s">
        <v>24</v>
      </c>
      <c r="C22" s="88"/>
      <c r="D22" s="3">
        <v>50</v>
      </c>
      <c r="E22" s="3">
        <v>50</v>
      </c>
      <c r="F22" s="95">
        <f t="shared" si="0"/>
        <v>0</v>
      </c>
      <c r="G22" s="26" t="s">
        <v>14</v>
      </c>
    </row>
    <row r="23" spans="2:7" ht="13.5">
      <c r="B23" s="13" t="s">
        <v>25</v>
      </c>
      <c r="C23" s="88"/>
      <c r="D23" s="3">
        <v>150</v>
      </c>
      <c r="E23" s="3">
        <v>150</v>
      </c>
      <c r="F23" s="95">
        <f t="shared" si="0"/>
        <v>0</v>
      </c>
      <c r="G23" s="26" t="s">
        <v>14</v>
      </c>
    </row>
    <row r="24" spans="2:7" ht="13.5">
      <c r="B24" s="13" t="s">
        <v>26</v>
      </c>
      <c r="C24" s="88"/>
      <c r="D24" s="3">
        <v>50</v>
      </c>
      <c r="E24" s="3">
        <v>50</v>
      </c>
      <c r="F24" s="95">
        <f t="shared" si="0"/>
        <v>0</v>
      </c>
      <c r="G24" s="26" t="s">
        <v>14</v>
      </c>
    </row>
    <row r="25" spans="2:7" ht="13.5">
      <c r="B25" s="13" t="s">
        <v>27</v>
      </c>
      <c r="C25" s="88"/>
      <c r="D25" s="3">
        <v>40</v>
      </c>
      <c r="E25" s="3">
        <v>40</v>
      </c>
      <c r="F25" s="95">
        <f t="shared" si="0"/>
        <v>0</v>
      </c>
      <c r="G25" s="26" t="s">
        <v>14</v>
      </c>
    </row>
    <row r="26" spans="2:7" ht="12" customHeight="1">
      <c r="B26" s="54" t="s">
        <v>18</v>
      </c>
      <c r="C26" s="55" t="s">
        <v>28</v>
      </c>
      <c r="D26" s="84">
        <v>60</v>
      </c>
      <c r="E26" s="84">
        <v>50</v>
      </c>
      <c r="F26" s="97">
        <f t="shared" si="0"/>
        <v>10</v>
      </c>
      <c r="G26" s="51" t="s">
        <v>7</v>
      </c>
    </row>
    <row r="27" spans="2:7" ht="13.5">
      <c r="B27" s="73"/>
      <c r="C27" s="80" t="s">
        <v>29</v>
      </c>
      <c r="D27" s="99">
        <f>IF(SUM(D21:D26),SUM(D21:D26),"")</f>
        <v>798</v>
      </c>
      <c r="E27" s="99">
        <f>IF(SUM(E21:E26),SUM(E21:E26),"")</f>
        <v>790</v>
      </c>
      <c r="F27" s="98">
        <f t="shared" si="0"/>
        <v>8</v>
      </c>
      <c r="G27" s="59" t="s">
        <v>7</v>
      </c>
    </row>
    <row r="28" spans="2:7" ht="13.5">
      <c r="B28" s="30"/>
      <c r="C28" s="33" t="s">
        <v>30</v>
      </c>
      <c r="D28" s="2">
        <f>IF(AND(D27,D7),D27/D7,"")</f>
        <v>0.1412639405204461</v>
      </c>
      <c r="E28" s="2">
        <f>IF(AND(E27,E7),E27/E7,"")</f>
        <v>0.1414249910490512</v>
      </c>
      <c r="F28" s="40"/>
      <c r="G28" s="56"/>
    </row>
    <row r="29" spans="3:7" ht="10.5" customHeight="1">
      <c r="C29" s="5"/>
      <c r="D29" s="11"/>
      <c r="E29" s="11"/>
      <c r="F29" s="11"/>
      <c r="G29" s="82"/>
    </row>
    <row r="30" spans="2:7" ht="13.5" customHeight="1">
      <c r="B30" s="25"/>
      <c r="C30" s="65" t="s">
        <v>31</v>
      </c>
      <c r="D30" s="64" t="s">
        <v>2</v>
      </c>
      <c r="E30" s="18" t="s">
        <v>3</v>
      </c>
      <c r="F30" s="18" t="s">
        <v>4</v>
      </c>
      <c r="G30" s="19" t="s">
        <v>5</v>
      </c>
    </row>
    <row r="31" spans="2:7" ht="13.5">
      <c r="B31" s="53" t="s">
        <v>32</v>
      </c>
      <c r="C31" s="66"/>
      <c r="D31" s="62">
        <v>357</v>
      </c>
      <c r="E31" s="60">
        <v>400</v>
      </c>
      <c r="F31" s="91">
        <f>+D31-E31</f>
        <v>-43</v>
      </c>
      <c r="G31" s="32" t="s">
        <v>33</v>
      </c>
    </row>
    <row r="32" spans="2:7" ht="13.5">
      <c r="B32" s="13" t="s">
        <v>34</v>
      </c>
      <c r="C32" s="66"/>
      <c r="D32" s="42">
        <v>325</v>
      </c>
      <c r="E32" s="3">
        <v>317</v>
      </c>
      <c r="F32" s="95">
        <f>+D32-E32</f>
        <v>8</v>
      </c>
      <c r="G32" s="26" t="s">
        <v>9</v>
      </c>
    </row>
    <row r="33" spans="2:7" ht="13.5">
      <c r="B33" s="13" t="s">
        <v>35</v>
      </c>
      <c r="C33" s="66"/>
      <c r="D33" s="42"/>
      <c r="E33" s="3"/>
      <c r="F33" s="95"/>
      <c r="G33" s="26"/>
    </row>
    <row r="34" spans="2:7" ht="13.5">
      <c r="B34" s="13" t="s">
        <v>36</v>
      </c>
      <c r="C34" s="66"/>
      <c r="D34" s="42"/>
      <c r="E34" s="3"/>
      <c r="F34" s="95"/>
      <c r="G34" s="26"/>
    </row>
    <row r="35" spans="2:7" ht="13.5">
      <c r="B35" s="13" t="s">
        <v>37</v>
      </c>
      <c r="C35" s="66" t="s">
        <v>38</v>
      </c>
      <c r="D35" s="42"/>
      <c r="E35" s="3"/>
      <c r="F35" s="95"/>
      <c r="G35" s="26" t="s">
        <v>14</v>
      </c>
    </row>
    <row r="36" spans="2:7" ht="13.5">
      <c r="B36" s="13" t="s">
        <v>39</v>
      </c>
      <c r="C36" s="66"/>
      <c r="D36" s="42">
        <v>289.5</v>
      </c>
      <c r="E36" s="3">
        <v>289.5</v>
      </c>
      <c r="F36" s="95">
        <f>+D36-E36</f>
        <v>0</v>
      </c>
      <c r="G36" s="26" t="s">
        <v>14</v>
      </c>
    </row>
    <row r="37" spans="2:7" ht="13.5">
      <c r="B37" s="13" t="s">
        <v>40</v>
      </c>
      <c r="C37" s="66"/>
      <c r="D37" s="42">
        <v>986.5</v>
      </c>
      <c r="E37" s="3">
        <v>986.5</v>
      </c>
      <c r="F37" s="95">
        <f>+D37-E37</f>
        <v>0</v>
      </c>
      <c r="G37" s="26" t="s">
        <v>14</v>
      </c>
    </row>
    <row r="38" spans="2:7" ht="13.5">
      <c r="B38" s="87" t="s">
        <v>41</v>
      </c>
      <c r="C38" s="66"/>
      <c r="D38" s="63"/>
      <c r="E38" s="61"/>
      <c r="F38" s="100"/>
      <c r="G38" s="59"/>
    </row>
    <row r="39" spans="2:7" ht="13.5">
      <c r="B39" s="73"/>
      <c r="C39" s="78" t="s">
        <v>42</v>
      </c>
      <c r="D39" s="103">
        <f>IF(SUM(D31:D38),SUM(D31:D38),"")</f>
        <v>1958</v>
      </c>
      <c r="E39" s="101">
        <f>IF(SUM(E31:E38),SUM(E31:E38),"")</f>
        <v>1993</v>
      </c>
      <c r="F39" s="101">
        <f>+D39-E39</f>
        <v>-35</v>
      </c>
      <c r="G39" s="79" t="s">
        <v>33</v>
      </c>
    </row>
    <row r="40" spans="2:7" ht="13.5">
      <c r="B40" s="67"/>
      <c r="C40" s="33" t="s">
        <v>30</v>
      </c>
      <c r="D40" s="104">
        <f>IF(AND(D39,D7),D39/D7,"")</f>
        <v>0.346610019472473</v>
      </c>
      <c r="E40" s="105">
        <f>IF(AND(E39,E7),E39/E7,"")</f>
        <v>0.3567848191908342</v>
      </c>
      <c r="F40" s="102"/>
      <c r="G40" s="20"/>
    </row>
    <row r="41" spans="3:7" ht="9.75" customHeight="1">
      <c r="C41" s="5"/>
      <c r="D41" s="11"/>
      <c r="E41" s="11"/>
      <c r="F41" s="11"/>
      <c r="G41" s="82"/>
    </row>
    <row r="42" spans="2:7" ht="13.5" customHeight="1">
      <c r="B42" s="69"/>
      <c r="C42" s="65" t="s">
        <v>43</v>
      </c>
      <c r="D42" s="70" t="s">
        <v>2</v>
      </c>
      <c r="E42" s="18" t="s">
        <v>3</v>
      </c>
      <c r="F42" s="37" t="s">
        <v>4</v>
      </c>
      <c r="G42" s="24" t="s">
        <v>5</v>
      </c>
    </row>
    <row r="43" spans="2:7" ht="13.5">
      <c r="B43" s="14" t="s">
        <v>44</v>
      </c>
      <c r="C43" s="66"/>
      <c r="D43" s="42">
        <v>200</v>
      </c>
      <c r="E43" s="42">
        <v>200</v>
      </c>
      <c r="F43" s="95">
        <f aca="true" t="shared" si="1" ref="F43:F53">+D43-E43</f>
        <v>0</v>
      </c>
      <c r="G43" s="26" t="s">
        <v>14</v>
      </c>
    </row>
    <row r="44" spans="2:7" ht="13.5">
      <c r="B44" s="13" t="s">
        <v>45</v>
      </c>
      <c r="C44" s="66" t="s">
        <v>46</v>
      </c>
      <c r="D44" s="42">
        <v>325</v>
      </c>
      <c r="E44" s="42">
        <v>325</v>
      </c>
      <c r="F44" s="95">
        <f t="shared" si="1"/>
        <v>0</v>
      </c>
      <c r="G44" s="26" t="s">
        <v>14</v>
      </c>
    </row>
    <row r="45" spans="2:7" ht="13.5">
      <c r="B45" s="13" t="s">
        <v>47</v>
      </c>
      <c r="C45" s="66"/>
      <c r="D45" s="42">
        <v>200</v>
      </c>
      <c r="E45" s="42">
        <v>100</v>
      </c>
      <c r="F45" s="95">
        <f t="shared" si="1"/>
        <v>100</v>
      </c>
      <c r="G45" s="26" t="s">
        <v>7</v>
      </c>
    </row>
    <row r="46" spans="2:7" ht="13.5">
      <c r="B46" s="13" t="s">
        <v>48</v>
      </c>
      <c r="C46" s="66"/>
      <c r="D46" s="42">
        <v>150</v>
      </c>
      <c r="E46" s="42">
        <v>150</v>
      </c>
      <c r="F46" s="95">
        <f t="shared" si="1"/>
        <v>0</v>
      </c>
      <c r="G46" s="26" t="s">
        <v>14</v>
      </c>
    </row>
    <row r="47" spans="2:7" ht="13.5">
      <c r="B47" s="13" t="s">
        <v>49</v>
      </c>
      <c r="C47" s="66"/>
      <c r="D47" s="42">
        <v>100</v>
      </c>
      <c r="E47" s="42">
        <v>100</v>
      </c>
      <c r="F47" s="95">
        <f t="shared" si="1"/>
        <v>0</v>
      </c>
      <c r="G47" s="26" t="s">
        <v>14</v>
      </c>
    </row>
    <row r="48" spans="2:7" ht="14.25">
      <c r="B48" s="13" t="s">
        <v>50</v>
      </c>
      <c r="C48" s="108" t="s">
        <v>51</v>
      </c>
      <c r="D48" s="42">
        <v>125</v>
      </c>
      <c r="E48" s="42">
        <v>125</v>
      </c>
      <c r="F48" s="95">
        <f t="shared" si="1"/>
        <v>0</v>
      </c>
      <c r="G48" s="26" t="s">
        <v>14</v>
      </c>
    </row>
    <row r="49" spans="2:7" ht="14.25">
      <c r="B49" s="13" t="s">
        <v>52</v>
      </c>
      <c r="C49" s="108" t="s">
        <v>53</v>
      </c>
      <c r="D49" s="42">
        <v>108</v>
      </c>
      <c r="E49" s="42">
        <v>108</v>
      </c>
      <c r="F49" s="95">
        <f t="shared" si="1"/>
        <v>0</v>
      </c>
      <c r="G49" s="26" t="s">
        <v>14</v>
      </c>
    </row>
    <row r="50" spans="2:7" ht="13.5">
      <c r="B50" s="13" t="s">
        <v>54</v>
      </c>
      <c r="C50" s="66"/>
      <c r="D50" s="42">
        <v>45</v>
      </c>
      <c r="E50" s="42">
        <v>45</v>
      </c>
      <c r="F50" s="95">
        <f t="shared" si="1"/>
        <v>0</v>
      </c>
      <c r="G50" s="26" t="s">
        <v>55</v>
      </c>
    </row>
    <row r="51" spans="2:7" ht="13.5">
      <c r="B51" s="13" t="s">
        <v>56</v>
      </c>
      <c r="C51" s="66"/>
      <c r="D51" s="42">
        <v>65</v>
      </c>
      <c r="E51" s="42">
        <v>50</v>
      </c>
      <c r="F51" s="95">
        <f t="shared" si="1"/>
        <v>15</v>
      </c>
      <c r="G51" s="26" t="s">
        <v>9</v>
      </c>
    </row>
    <row r="52" spans="2:7" ht="13.5">
      <c r="B52" s="13" t="s">
        <v>57</v>
      </c>
      <c r="C52" s="66"/>
      <c r="D52" s="42">
        <v>150</v>
      </c>
      <c r="E52" s="42">
        <v>175</v>
      </c>
      <c r="F52" s="95">
        <f t="shared" si="1"/>
        <v>-25</v>
      </c>
      <c r="G52" s="26" t="s">
        <v>33</v>
      </c>
    </row>
    <row r="53" spans="2:7" ht="13.5">
      <c r="B53" s="73"/>
      <c r="C53" s="74" t="s">
        <v>58</v>
      </c>
      <c r="D53" s="103">
        <f>IF(SUM(D43:D52),SUM(D43:D52),"")</f>
        <v>1468</v>
      </c>
      <c r="E53" s="103">
        <f>IF(SUM(E43:E52),SUM(E43:E52),"")</f>
        <v>1378</v>
      </c>
      <c r="F53" s="103">
        <f t="shared" si="1"/>
        <v>90</v>
      </c>
      <c r="G53" s="77" t="s">
        <v>9</v>
      </c>
    </row>
    <row r="54" spans="2:7" ht="13.5">
      <c r="B54" s="30"/>
      <c r="C54" s="76" t="s">
        <v>30</v>
      </c>
      <c r="D54" s="107">
        <f>IF(AND(D53,D7),D53/D7,"")</f>
        <v>0.25986900336342716</v>
      </c>
      <c r="E54" s="107">
        <f>IF(AND(E53,E7),E53/E7,"")</f>
        <v>0.24668814894378804</v>
      </c>
      <c r="F54" s="106"/>
      <c r="G54" s="8"/>
    </row>
    <row r="55" spans="3:7" ht="9.75" customHeight="1">
      <c r="C55" s="5"/>
      <c r="D55" s="11"/>
      <c r="E55" s="11"/>
      <c r="F55" s="11"/>
      <c r="G55" s="82"/>
    </row>
    <row r="56" spans="2:7" ht="13.5" customHeight="1">
      <c r="B56" s="25"/>
      <c r="C56" s="15" t="s">
        <v>59</v>
      </c>
      <c r="D56" s="70" t="s">
        <v>2</v>
      </c>
      <c r="E56" s="18" t="s">
        <v>3</v>
      </c>
      <c r="F56" s="18" t="s">
        <v>4</v>
      </c>
      <c r="G56" s="19" t="s">
        <v>5</v>
      </c>
    </row>
    <row r="57" spans="2:7" ht="13.5">
      <c r="B57" s="13" t="s">
        <v>60</v>
      </c>
      <c r="C57" s="29"/>
      <c r="D57" s="3">
        <v>185</v>
      </c>
      <c r="E57" s="3">
        <v>200</v>
      </c>
      <c r="F57" s="95">
        <f aca="true" t="shared" si="2" ref="F57:F72">+D57-E57</f>
        <v>-15</v>
      </c>
      <c r="G57" s="26" t="s">
        <v>33</v>
      </c>
    </row>
    <row r="58" spans="2:7" ht="13.5">
      <c r="B58" s="13" t="s">
        <v>61</v>
      </c>
      <c r="C58" s="29"/>
      <c r="D58" s="3">
        <v>431</v>
      </c>
      <c r="E58" s="3">
        <v>425</v>
      </c>
      <c r="F58" s="95">
        <f t="shared" si="2"/>
        <v>6</v>
      </c>
      <c r="G58" s="26" t="s">
        <v>9</v>
      </c>
    </row>
    <row r="59" spans="2:7" ht="13.5">
      <c r="B59" s="13" t="s">
        <v>62</v>
      </c>
      <c r="C59" s="29"/>
      <c r="D59" s="3">
        <v>102</v>
      </c>
      <c r="E59" s="3">
        <v>100</v>
      </c>
      <c r="F59" s="95">
        <f t="shared" si="2"/>
        <v>2</v>
      </c>
      <c r="G59" s="26" t="s">
        <v>9</v>
      </c>
    </row>
    <row r="60" spans="2:7" ht="13.5">
      <c r="B60" s="13" t="s">
        <v>63</v>
      </c>
      <c r="C60" s="29"/>
      <c r="D60" s="3">
        <v>50</v>
      </c>
      <c r="E60" s="3">
        <v>75</v>
      </c>
      <c r="F60" s="95">
        <f t="shared" si="2"/>
        <v>-25</v>
      </c>
      <c r="G60" s="26" t="s">
        <v>33</v>
      </c>
    </row>
    <row r="61" spans="2:7" ht="13.5">
      <c r="B61" s="13" t="s">
        <v>64</v>
      </c>
      <c r="C61" s="29"/>
      <c r="D61" s="3"/>
      <c r="E61" s="3">
        <v>50</v>
      </c>
      <c r="F61" s="95">
        <f t="shared" si="2"/>
        <v>-50</v>
      </c>
      <c r="G61" s="26" t="s">
        <v>33</v>
      </c>
    </row>
    <row r="62" spans="2:7" ht="13.5">
      <c r="B62" s="13" t="s">
        <v>65</v>
      </c>
      <c r="C62" s="29"/>
      <c r="D62" s="3">
        <v>100</v>
      </c>
      <c r="E62" s="3">
        <v>50</v>
      </c>
      <c r="F62" s="95">
        <f t="shared" si="2"/>
        <v>50</v>
      </c>
      <c r="G62" s="26" t="s">
        <v>9</v>
      </c>
    </row>
    <row r="63" spans="2:7" ht="14.25">
      <c r="B63" s="13" t="s">
        <v>66</v>
      </c>
      <c r="C63" s="109" t="s">
        <v>67</v>
      </c>
      <c r="D63" s="3">
        <v>50</v>
      </c>
      <c r="E63" s="3">
        <v>60</v>
      </c>
      <c r="F63" s="95">
        <f t="shared" si="2"/>
        <v>-10</v>
      </c>
      <c r="G63" s="26" t="s">
        <v>33</v>
      </c>
    </row>
    <row r="64" spans="2:7" ht="13.5">
      <c r="B64" s="13" t="s">
        <v>68</v>
      </c>
      <c r="C64" s="29"/>
      <c r="D64" s="3">
        <v>40</v>
      </c>
      <c r="E64" s="3">
        <v>50</v>
      </c>
      <c r="F64" s="95">
        <f t="shared" si="2"/>
        <v>-10</v>
      </c>
      <c r="G64" s="26" t="s">
        <v>33</v>
      </c>
    </row>
    <row r="65" spans="2:7" ht="13.5">
      <c r="B65" s="13" t="s">
        <v>69</v>
      </c>
      <c r="C65" s="29"/>
      <c r="D65" s="3">
        <v>60</v>
      </c>
      <c r="E65" s="3">
        <v>50</v>
      </c>
      <c r="F65" s="95">
        <f t="shared" si="2"/>
        <v>10</v>
      </c>
      <c r="G65" s="26" t="s">
        <v>9</v>
      </c>
    </row>
    <row r="66" spans="2:7" ht="13.5">
      <c r="B66" s="13" t="s">
        <v>70</v>
      </c>
      <c r="C66" s="29" t="s">
        <v>71</v>
      </c>
      <c r="D66" s="3">
        <v>20</v>
      </c>
      <c r="E66" s="3">
        <v>20</v>
      </c>
      <c r="F66" s="95">
        <f t="shared" si="2"/>
        <v>0</v>
      </c>
      <c r="G66" s="26" t="s">
        <v>14</v>
      </c>
    </row>
    <row r="67" spans="2:7" ht="13.5">
      <c r="B67" s="13" t="s">
        <v>72</v>
      </c>
      <c r="C67" s="29"/>
      <c r="D67" s="3">
        <v>85</v>
      </c>
      <c r="E67" s="3">
        <v>50</v>
      </c>
      <c r="F67" s="95">
        <f t="shared" si="2"/>
        <v>35</v>
      </c>
      <c r="G67" s="26" t="s">
        <v>9</v>
      </c>
    </row>
    <row r="68" spans="2:7" ht="13.5">
      <c r="B68" s="13" t="s">
        <v>73</v>
      </c>
      <c r="C68" s="29"/>
      <c r="D68" s="3">
        <v>64</v>
      </c>
      <c r="E68" s="3">
        <v>50</v>
      </c>
      <c r="F68" s="95">
        <f t="shared" si="2"/>
        <v>14</v>
      </c>
      <c r="G68" s="26" t="s">
        <v>9</v>
      </c>
    </row>
    <row r="69" spans="2:7" ht="13.5">
      <c r="B69" s="13" t="s">
        <v>74</v>
      </c>
      <c r="C69" s="29" t="s">
        <v>75</v>
      </c>
      <c r="D69" s="3">
        <v>125</v>
      </c>
      <c r="E69" s="3">
        <v>100</v>
      </c>
      <c r="F69" s="95">
        <f t="shared" si="2"/>
        <v>25</v>
      </c>
      <c r="G69" s="26" t="s">
        <v>7</v>
      </c>
    </row>
    <row r="70" spans="2:7" ht="13.5">
      <c r="B70" s="13" t="s">
        <v>76</v>
      </c>
      <c r="C70" s="29"/>
      <c r="D70" s="3">
        <v>35</v>
      </c>
      <c r="E70" s="3">
        <v>45</v>
      </c>
      <c r="F70" s="95">
        <f t="shared" si="2"/>
        <v>-10</v>
      </c>
      <c r="G70" s="26" t="s">
        <v>33</v>
      </c>
    </row>
    <row r="71" spans="2:7" ht="13.5">
      <c r="B71" s="13" t="s">
        <v>77</v>
      </c>
      <c r="C71" s="29" t="s">
        <v>78</v>
      </c>
      <c r="D71" s="3">
        <v>78</v>
      </c>
      <c r="E71" s="3">
        <v>100</v>
      </c>
      <c r="F71" s="95">
        <f t="shared" si="2"/>
        <v>-22</v>
      </c>
      <c r="G71" s="26" t="s">
        <v>33</v>
      </c>
    </row>
    <row r="72" spans="2:7" ht="13.5">
      <c r="B72" s="73"/>
      <c r="C72" s="74" t="s">
        <v>79</v>
      </c>
      <c r="D72" s="101">
        <f>IF(SUM(D57:D71),SUM(D57:D71),"")</f>
        <v>1425</v>
      </c>
      <c r="E72" s="101">
        <f>IF(SUM(E57:E71),SUM(E57:E71),"")</f>
        <v>1425</v>
      </c>
      <c r="F72" s="101">
        <f t="shared" si="2"/>
        <v>0</v>
      </c>
      <c r="G72" s="75" t="s">
        <v>80</v>
      </c>
    </row>
    <row r="73" spans="2:7" ht="13.5">
      <c r="B73" s="30"/>
      <c r="C73" s="6" t="s">
        <v>30</v>
      </c>
      <c r="D73" s="105">
        <f>IF(AND(D72,D7),D72/D7,"")</f>
        <v>0.25225703664365373</v>
      </c>
      <c r="E73" s="105">
        <f>IF(AND(E72,E7),E72/E7,"")</f>
        <v>0.25510204081632654</v>
      </c>
      <c r="F73" s="105"/>
      <c r="G73" s="20"/>
    </row>
  </sheetData>
  <sheetProtection/>
  <printOptions/>
  <pageMargins left="1" right="1" top="0.75" bottom="1" header="0.5" footer="0.5"/>
  <pageSetup orientation="portrait" paperSize="9" r:id="rId1"/>
  <rowBreaks count="1" manualBreakCount="1">
    <brk id="5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2012-02-07T14:54:20Z</dcterms:created>
  <dcterms:modified xsi:type="dcterms:W3CDTF">2012-02-07T14:54:21Z</dcterms:modified>
  <cp:category/>
  <cp:version/>
  <cp:contentType/>
  <cp:contentStatus/>
</cp:coreProperties>
</file>